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la\Desktop\PAOCC 2025\"/>
    </mc:Choice>
  </mc:AlternateContent>
  <bookViews>
    <workbookView xWindow="0" yWindow="0" windowWidth="19200" windowHeight="718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D25" i="1"/>
  <c r="L19" i="1"/>
  <c r="E19" i="1" s="1"/>
  <c r="H18" i="1"/>
  <c r="E23" i="1"/>
  <c r="E22" i="1"/>
  <c r="L10" i="1"/>
  <c r="D10" i="1" s="1"/>
  <c r="E21" i="1"/>
  <c r="E9" i="1" l="1"/>
  <c r="E16" i="1" l="1"/>
  <c r="E7" i="1"/>
  <c r="E8" i="1"/>
  <c r="E13" i="1"/>
  <c r="E18" i="1"/>
  <c r="E20" i="1"/>
  <c r="E25" i="1" s="1"/>
</calcChain>
</file>

<file path=xl/sharedStrings.xml><?xml version="1.0" encoding="utf-8"?>
<sst xmlns="http://schemas.openxmlformats.org/spreadsheetml/2006/main" count="37" uniqueCount="37">
  <si>
    <t>INGRESOS</t>
  </si>
  <si>
    <t>EGRESOS</t>
  </si>
  <si>
    <t>PROGRAMA APOYO A ORGA.CULTURALES</t>
  </si>
  <si>
    <t>SUELDOS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</si>
  <si>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</si>
  <si>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</si>
  <si>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</si>
  <si>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</si>
  <si>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</si>
  <si>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</si>
  <si>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</si>
  <si>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</si>
  <si>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</si>
  <si>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VENTA DE OBRAS</t>
  </si>
  <si>
    <t>APORTES VOLUNTARIOS</t>
  </si>
  <si>
    <t>GASTOS DE LUZ</t>
  </si>
  <si>
    <t>INTERNET</t>
  </si>
  <si>
    <t>DIFUSION</t>
  </si>
  <si>
    <t>CATERING</t>
  </si>
  <si>
    <t>ALOJAMIENTO</t>
  </si>
  <si>
    <t>ALIMENTACION</t>
  </si>
  <si>
    <t>HONORARIOS ESCUELA DE TEATRO Y CIRCO</t>
  </si>
  <si>
    <t>MATERIALES</t>
  </si>
  <si>
    <t>TRASLADOS ELENCOS</t>
  </si>
  <si>
    <t>TOTAL</t>
  </si>
  <si>
    <t>Sergio Muñoz Cid</t>
  </si>
  <si>
    <t>Encargado de Finanzas</t>
  </si>
  <si>
    <t>ESTADO FINANCIERO 2025 PRIMER SEMESTRE</t>
  </si>
  <si>
    <t>SALDO AÑO 2024</t>
  </si>
  <si>
    <t>TALLERES</t>
  </si>
  <si>
    <t>FESTIVAL BIO BIO TEATRO ABIERTO FACTURAS</t>
  </si>
  <si>
    <t>PAGO HONORARIOS  EQUIPO APOYO, FESTIVAL, PROGRAMACION</t>
  </si>
  <si>
    <t>OTROS APORTES</t>
  </si>
  <si>
    <t>ARRIENDO BODEGA 44</t>
  </si>
  <si>
    <t>Estado FinaNciero al 30 de septiembre del 2025</t>
  </si>
  <si>
    <t>OTROS GASTOS</t>
  </si>
  <si>
    <t>01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</si>
</sst>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2" fillId="0" borderId="0" xfId="0" applyFont="1"/>
    <xf numFmtId="42" fontId="0" fillId="0" borderId="0" xfId="1" applyFont="1"/>
    <xf numFmtId="42" fontId="2" fillId="0" borderId="0" xfId="0" applyNumberFormat="1" applyFont="1"/>
    <xf numFmtId="0" fontId="4" fillId="0" borderId="0" xfId="0" applyFont="1"/>
    <xf numFmtId="0" fontId="5" fillId="0" borderId="0" xfId="0" applyFont="1"/>
    <xf numFmtId="42" fontId="2" fillId="0" borderId="0" xfId="1" applyFont="1"/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689953</xdr:colOff>
      <xdr:row>4</xdr:row>
      <xdr:rowOff>60871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689952" cy="854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0"/>
  <sheetViews>
    <sheetView tabSelected="1" topLeftCell="D10" zoomScale="104" zoomScaleNormal="104" workbookViewId="0">
      <selection activeCell="I19" sqref="I19"/>
    </sheetView>
  </sheetViews>
  <sheetFormatPr baseColWidth="10" defaultRowHeight="14.5" x14ac:dyDescent="0.35"/>
  <cols>
    <col min="2" max="2" width="19.81640625" customWidth="1"/>
    <col min="3" max="3" width="22.7265625" customWidth="1"/>
    <col min="4" max="4" width="26.81640625" customWidth="1"/>
    <col min="5" max="5" width="25.81640625" customWidth="1"/>
    <col min="8" max="8" width="12.1796875" bestFit="1" customWidth="1"/>
    <col min="12" max="12" width="12.1796875" bestFit="1" customWidth="1"/>
  </cols>
  <sheetData>
    <row r="2" spans="2:14" ht="18.5" x14ac:dyDescent="0.45">
      <c r="D2" s="1"/>
      <c r="E2" s="1"/>
      <c r="F2" s="6" t="s">
        <v>27</v>
      </c>
      <c r="G2" s="1"/>
    </row>
    <row r="3" spans="2:14" ht="15.5" x14ac:dyDescent="0.35">
      <c r="E3" s="5" t="s">
        <v>36</v>
      </c>
    </row>
    <row r="4" spans="2:14" x14ac:dyDescent="0.35">
      <c r="C4" s="2"/>
      <c r="D4" s="2" t="s">
        <v>0</v>
      </c>
      <c r="E4" s="2" t="s">
        <v>1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2:14" x14ac:dyDescent="0.35">
      <c r="B5" t="s">
        <v>28</v>
      </c>
      <c r="D5" s="7">
        <v>20797489</v>
      </c>
      <c r="E5" s="2"/>
    </row>
    <row r="6" spans="2:14" x14ac:dyDescent="0.35">
      <c r="B6" t="s">
        <v>2</v>
      </c>
      <c r="D6" s="7">
        <v>135700000</v>
      </c>
      <c r="E6" s="7"/>
      <c r="F6" s="3"/>
      <c r="G6" s="3"/>
      <c r="H6" s="3"/>
      <c r="I6" s="3"/>
      <c r="J6" s="3"/>
      <c r="K6" s="3"/>
      <c r="L6" s="3"/>
    </row>
    <row r="7" spans="2:14" x14ac:dyDescent="0.35">
      <c r="B7" t="s">
        <v>3</v>
      </c>
      <c r="D7" s="2">
        <v>0</v>
      </c>
      <c r="E7" s="7">
        <f>+F7+G7+H7+I7+J7+K7+L7+M7+N7</f>
        <v>42896000</v>
      </c>
      <c r="F7" s="3"/>
      <c r="G7" s="3"/>
      <c r="H7" s="3">
        <v>6128000</v>
      </c>
      <c r="I7" s="3">
        <v>6128000</v>
      </c>
      <c r="J7" s="3">
        <v>6128000</v>
      </c>
      <c r="K7" s="3">
        <v>6128000</v>
      </c>
      <c r="L7" s="3">
        <v>6128000</v>
      </c>
      <c r="M7" s="3">
        <v>6128000</v>
      </c>
      <c r="N7" s="3">
        <v>6128000</v>
      </c>
    </row>
    <row r="8" spans="2:14" x14ac:dyDescent="0.35">
      <c r="B8" t="s">
        <v>31</v>
      </c>
      <c r="D8" s="2">
        <v>0</v>
      </c>
      <c r="E8" s="7">
        <f>+H8+I8+J8+K8+L8+M8+N8</f>
        <v>29311698</v>
      </c>
      <c r="F8" s="3"/>
      <c r="G8" s="3"/>
      <c r="H8" s="3">
        <v>10853871</v>
      </c>
      <c r="I8" s="3">
        <v>1941971</v>
      </c>
      <c r="J8" s="3">
        <v>2551871</v>
      </c>
      <c r="K8" s="3">
        <v>2478471</v>
      </c>
      <c r="L8" s="3">
        <v>6271972</v>
      </c>
      <c r="M8" s="3">
        <v>2734271</v>
      </c>
      <c r="N8" s="3">
        <v>2479271</v>
      </c>
    </row>
    <row r="9" spans="2:14" x14ac:dyDescent="0.35">
      <c r="B9" t="s">
        <v>33</v>
      </c>
      <c r="D9" s="7">
        <v>0</v>
      </c>
      <c r="E9" s="7">
        <f>+F9+G9+H9+I9+J9+K9+L9+M9+N9</f>
        <v>5400000</v>
      </c>
      <c r="F9" s="3">
        <v>600000</v>
      </c>
      <c r="G9" s="3">
        <v>600000</v>
      </c>
      <c r="H9" s="3">
        <v>600000</v>
      </c>
      <c r="I9" s="3">
        <v>600000</v>
      </c>
      <c r="J9" s="3">
        <v>600000</v>
      </c>
      <c r="K9" s="3">
        <v>600000</v>
      </c>
      <c r="L9" s="3">
        <v>600000</v>
      </c>
      <c r="M9" s="3">
        <v>600000</v>
      </c>
      <c r="N9" s="3">
        <v>600000</v>
      </c>
    </row>
    <row r="10" spans="2:14" x14ac:dyDescent="0.35">
      <c r="B10" t="s">
        <v>13</v>
      </c>
      <c r="D10" s="7">
        <f>+I10+J10+K10+L10</f>
        <v>3600000</v>
      </c>
      <c r="E10" s="7">
        <v>0</v>
      </c>
      <c r="F10" s="3"/>
      <c r="G10" s="3"/>
      <c r="H10" s="3"/>
      <c r="I10" s="3"/>
      <c r="J10" s="3">
        <v>2000000</v>
      </c>
      <c r="K10" s="3">
        <v>500000</v>
      </c>
      <c r="L10" s="3">
        <f>500000+600000</f>
        <v>1100000</v>
      </c>
      <c r="M10" s="3"/>
    </row>
    <row r="11" spans="2:14" x14ac:dyDescent="0.35">
      <c r="B11" t="s">
        <v>14</v>
      </c>
      <c r="D11" s="7">
        <v>2670000</v>
      </c>
      <c r="E11" s="7">
        <v>0</v>
      </c>
      <c r="F11" s="3"/>
      <c r="G11" s="3"/>
      <c r="H11" s="3">
        <v>130000</v>
      </c>
      <c r="I11" s="3">
        <v>180000</v>
      </c>
      <c r="J11" s="3">
        <v>220000</v>
      </c>
      <c r="K11" s="3">
        <v>205000</v>
      </c>
      <c r="L11" s="3">
        <v>120000</v>
      </c>
    </row>
    <row r="12" spans="2:14" x14ac:dyDescent="0.35">
      <c r="B12" t="s">
        <v>32</v>
      </c>
      <c r="D12" s="7">
        <v>13000000</v>
      </c>
      <c r="E12" s="7"/>
      <c r="F12" s="3"/>
      <c r="G12" s="3"/>
      <c r="H12" s="3"/>
      <c r="I12" s="3"/>
      <c r="J12" s="3"/>
      <c r="K12" s="3"/>
      <c r="L12" s="3"/>
    </row>
    <row r="13" spans="2:14" x14ac:dyDescent="0.35">
      <c r="B13" t="s">
        <v>15</v>
      </c>
      <c r="D13" s="7">
        <v>0</v>
      </c>
      <c r="E13" s="7">
        <f>+F13+G13+H13+I13+J13+K13+L13+M13+N13</f>
        <v>458400</v>
      </c>
      <c r="F13">
        <v>35000</v>
      </c>
      <c r="G13">
        <v>23000</v>
      </c>
      <c r="H13">
        <v>55000</v>
      </c>
      <c r="I13">
        <v>67000</v>
      </c>
      <c r="J13" s="3">
        <v>85000</v>
      </c>
      <c r="K13" s="3">
        <v>96700</v>
      </c>
      <c r="L13" s="3">
        <v>96700</v>
      </c>
      <c r="M13" s="3"/>
      <c r="N13" s="3"/>
    </row>
    <row r="14" spans="2:14" x14ac:dyDescent="0.35">
      <c r="B14" t="s">
        <v>16</v>
      </c>
      <c r="D14" s="2">
        <v>0</v>
      </c>
      <c r="E14" s="7">
        <v>153000</v>
      </c>
      <c r="F14">
        <v>13900</v>
      </c>
      <c r="G14">
        <v>13900</v>
      </c>
      <c r="H14">
        <v>13900</v>
      </c>
      <c r="I14">
        <v>13900</v>
      </c>
      <c r="J14">
        <v>13900</v>
      </c>
      <c r="K14">
        <v>13900</v>
      </c>
      <c r="L14">
        <v>13900</v>
      </c>
    </row>
    <row r="15" spans="2:14" x14ac:dyDescent="0.35">
      <c r="B15" t="s">
        <v>17</v>
      </c>
      <c r="D15" s="2">
        <v>0</v>
      </c>
      <c r="E15" s="7">
        <v>2693000</v>
      </c>
      <c r="F15" s="3">
        <v>187000</v>
      </c>
      <c r="G15" s="3">
        <v>187000</v>
      </c>
      <c r="H15" s="3">
        <v>187000</v>
      </c>
      <c r="I15" s="3">
        <v>187000</v>
      </c>
      <c r="J15" s="3">
        <v>187000</v>
      </c>
      <c r="K15" s="3">
        <v>187000</v>
      </c>
      <c r="L15" s="3">
        <v>1187000</v>
      </c>
      <c r="M15" s="3">
        <v>187000</v>
      </c>
      <c r="N15" s="3">
        <v>187000</v>
      </c>
    </row>
    <row r="16" spans="2:14" x14ac:dyDescent="0.35">
      <c r="B16" t="s">
        <v>18</v>
      </c>
      <c r="D16" s="2">
        <v>0</v>
      </c>
      <c r="E16" s="7">
        <f>+I16+J16+K16+L16+M16+N16</f>
        <v>1200000</v>
      </c>
      <c r="I16" s="3">
        <v>100000</v>
      </c>
      <c r="J16" s="3">
        <v>100000</v>
      </c>
      <c r="K16" s="3">
        <v>100000</v>
      </c>
      <c r="L16" s="3">
        <v>700000</v>
      </c>
      <c r="M16" s="3">
        <v>100000</v>
      </c>
      <c r="N16" s="3">
        <v>100000</v>
      </c>
    </row>
    <row r="17" spans="2:14" x14ac:dyDescent="0.35">
      <c r="B17" t="s">
        <v>23</v>
      </c>
      <c r="D17" s="2">
        <v>0</v>
      </c>
      <c r="E17" s="7">
        <v>4800000</v>
      </c>
      <c r="I17" s="3">
        <v>600000</v>
      </c>
      <c r="J17" s="3">
        <v>600000</v>
      </c>
      <c r="K17" s="3">
        <v>600000</v>
      </c>
      <c r="L17" s="3">
        <v>1800000</v>
      </c>
      <c r="M17" s="3">
        <v>600000</v>
      </c>
      <c r="N17" s="3">
        <v>600000</v>
      </c>
    </row>
    <row r="18" spans="2:14" x14ac:dyDescent="0.35">
      <c r="B18" t="s">
        <v>19</v>
      </c>
      <c r="D18" s="2">
        <v>0</v>
      </c>
      <c r="E18" s="7">
        <f>+H18+I18+J18+K18+L18+M18+N18</f>
        <v>3342070</v>
      </c>
      <c r="H18" s="3">
        <f>1446556+225000</f>
        <v>1671556</v>
      </c>
      <c r="I18" s="3">
        <v>0</v>
      </c>
      <c r="J18" s="3">
        <v>0</v>
      </c>
      <c r="K18" s="3">
        <v>225000</v>
      </c>
      <c r="L18" s="3">
        <v>600000</v>
      </c>
      <c r="M18" s="3">
        <v>0</v>
      </c>
      <c r="N18" s="3">
        <v>845514</v>
      </c>
    </row>
    <row r="19" spans="2:14" x14ac:dyDescent="0.35">
      <c r="B19" t="s">
        <v>30</v>
      </c>
      <c r="D19" s="2">
        <v>0</v>
      </c>
      <c r="E19" s="7">
        <f>+L19</f>
        <v>8708850</v>
      </c>
      <c r="H19" s="3"/>
      <c r="I19" s="3"/>
      <c r="J19" s="3"/>
      <c r="K19" s="3">
        <v>460000</v>
      </c>
      <c r="L19" s="3">
        <f>3000000+1450000+2185000+1200000+460000+210000+203850</f>
        <v>8708850</v>
      </c>
      <c r="M19" s="3">
        <v>460000</v>
      </c>
      <c r="N19" s="3">
        <v>460000</v>
      </c>
    </row>
    <row r="20" spans="2:14" x14ac:dyDescent="0.35">
      <c r="B20" t="s">
        <v>20</v>
      </c>
      <c r="D20" s="2">
        <v>0</v>
      </c>
      <c r="E20" s="7">
        <f>+H20+I20+J20+K20+L20+M20+N20</f>
        <v>2270000</v>
      </c>
      <c r="H20" s="3">
        <v>100000</v>
      </c>
      <c r="I20" s="3">
        <v>250000</v>
      </c>
      <c r="J20" s="3">
        <v>210000</v>
      </c>
      <c r="K20" s="3">
        <v>260000</v>
      </c>
      <c r="L20" s="3">
        <v>1100000</v>
      </c>
      <c r="M20" s="3">
        <v>150000</v>
      </c>
      <c r="N20" s="3">
        <v>200000</v>
      </c>
    </row>
    <row r="21" spans="2:14" x14ac:dyDescent="0.35">
      <c r="B21" t="s">
        <v>21</v>
      </c>
      <c r="D21" s="2">
        <v>0</v>
      </c>
      <c r="E21" s="7">
        <f>+F21</f>
        <v>7865000</v>
      </c>
      <c r="F21" s="3">
        <v>7865000</v>
      </c>
    </row>
    <row r="22" spans="2:14" x14ac:dyDescent="0.35">
      <c r="B22" t="s">
        <v>22</v>
      </c>
      <c r="D22" s="7">
        <v>0</v>
      </c>
      <c r="E22" s="7">
        <f>+F22+H22+I22+J22+K22+L22</f>
        <v>424000</v>
      </c>
      <c r="F22" s="3">
        <v>220000</v>
      </c>
      <c r="H22" s="3">
        <v>45000</v>
      </c>
      <c r="I22" s="3">
        <v>39000</v>
      </c>
      <c r="J22" s="3">
        <v>41000</v>
      </c>
      <c r="K22" s="3">
        <v>57000</v>
      </c>
      <c r="L22" s="3">
        <v>22000</v>
      </c>
    </row>
    <row r="23" spans="2:14" x14ac:dyDescent="0.35">
      <c r="B23" t="s">
        <v>29</v>
      </c>
      <c r="D23" s="7">
        <v>0</v>
      </c>
      <c r="E23" s="7">
        <f>+L23</f>
        <v>300000</v>
      </c>
      <c r="F23" s="3"/>
      <c r="H23" s="3"/>
      <c r="I23" s="3"/>
      <c r="J23" s="3"/>
      <c r="K23" s="3"/>
      <c r="L23" s="3">
        <v>300000</v>
      </c>
    </row>
    <row r="24" spans="2:14" x14ac:dyDescent="0.35">
      <c r="B24" t="s">
        <v>35</v>
      </c>
      <c r="D24" s="7"/>
      <c r="E24" s="7">
        <f>+F24+G24+H24+I24+J24+K24+L24+M24+N24</f>
        <v>1021000</v>
      </c>
      <c r="F24" s="3">
        <v>35000</v>
      </c>
      <c r="G24">
        <v>45000</v>
      </c>
      <c r="H24" s="3">
        <v>90000</v>
      </c>
      <c r="I24" s="3">
        <v>120000</v>
      </c>
      <c r="J24" s="3">
        <v>130000</v>
      </c>
      <c r="K24" s="3">
        <v>141000</v>
      </c>
      <c r="L24" s="3">
        <v>220000</v>
      </c>
      <c r="M24" s="3">
        <v>120000</v>
      </c>
      <c r="N24" s="3">
        <v>120000</v>
      </c>
    </row>
    <row r="25" spans="2:14" x14ac:dyDescent="0.35">
      <c r="B25" s="2" t="s">
        <v>24</v>
      </c>
      <c r="C25" s="2"/>
      <c r="D25" s="4">
        <f>SUM(D5:D23)</f>
        <v>175767489</v>
      </c>
      <c r="E25" s="4">
        <f>SUM(E7:E24)</f>
        <v>110843018</v>
      </c>
    </row>
    <row r="27" spans="2:14" x14ac:dyDescent="0.35">
      <c r="B27" t="s">
        <v>34</v>
      </c>
    </row>
    <row r="29" spans="2:14" x14ac:dyDescent="0.35">
      <c r="B29" s="2" t="s">
        <v>25</v>
      </c>
    </row>
    <row r="30" spans="2:14" x14ac:dyDescent="0.35">
      <c r="B30" s="2" t="s">
        <v>26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muñoz</dc:creator>
  <cp:lastModifiedBy>Mariela</cp:lastModifiedBy>
  <dcterms:created xsi:type="dcterms:W3CDTF">2022-10-19T14:43:10Z</dcterms:created>
  <dcterms:modified xsi:type="dcterms:W3CDTF">2025-10-23T02:01:49Z</dcterms:modified>
</cp:coreProperties>
</file>